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17" i="1" l="1"/>
  <c r="O16" i="1"/>
  <c r="O8" i="1"/>
  <c r="I11" i="1" l="1"/>
  <c r="I12" i="1"/>
  <c r="I13" i="1"/>
  <c r="I14" i="1"/>
  <c r="I15" i="1"/>
  <c r="I16" i="1"/>
  <c r="I17" i="1"/>
  <c r="I18" i="1"/>
  <c r="I10" i="1"/>
  <c r="O25" i="1" l="1"/>
  <c r="N24" i="1"/>
  <c r="N25" i="1" s="1"/>
  <c r="P24" i="1" l="1"/>
  <c r="P25" i="1" s="1"/>
  <c r="I6" i="1"/>
  <c r="I5" i="1"/>
  <c r="I4" i="1"/>
  <c r="M25" i="1" l="1"/>
  <c r="N22" i="1"/>
  <c r="P22" i="1" s="1"/>
  <c r="P21" i="1"/>
  <c r="O21" i="1"/>
  <c r="N21" i="1"/>
  <c r="A21" i="1"/>
  <c r="B21" i="1"/>
  <c r="C21" i="1"/>
  <c r="D21" i="1"/>
  <c r="E21" i="1"/>
  <c r="F21" i="1"/>
  <c r="G21" i="1"/>
  <c r="H21" i="1"/>
  <c r="I21" i="1"/>
  <c r="N23" i="1"/>
  <c r="P23" i="1" s="1"/>
  <c r="J15" i="1" l="1"/>
  <c r="N15" i="1" l="1"/>
  <c r="N14" i="1"/>
  <c r="N16" i="1" l="1"/>
  <c r="N17" i="1"/>
  <c r="P17" i="1" s="1"/>
  <c r="N18" i="1"/>
  <c r="P18" i="1" s="1"/>
  <c r="P15" i="1"/>
  <c r="P14" i="1"/>
  <c r="N11" i="1"/>
  <c r="P11" i="1" s="1"/>
  <c r="N12" i="1"/>
  <c r="P12" i="1" s="1"/>
  <c r="N13" i="1"/>
  <c r="P13" i="1" s="1"/>
  <c r="N10" i="1"/>
  <c r="N19" i="1" l="1"/>
  <c r="P10" i="1"/>
  <c r="O19" i="1"/>
  <c r="P16" i="1"/>
  <c r="P19" i="1" l="1"/>
  <c r="P7" i="1"/>
  <c r="I7" i="1"/>
  <c r="P6" i="1"/>
  <c r="P5" i="1"/>
  <c r="P4" i="1"/>
  <c r="P8" i="1" l="1"/>
  <c r="N8" i="1"/>
</calcChain>
</file>

<file path=xl/sharedStrings.xml><?xml version="1.0" encoding="utf-8"?>
<sst xmlns="http://schemas.openxmlformats.org/spreadsheetml/2006/main" count="194" uniqueCount="72">
  <si>
    <t>Detalhamento Nominal da Folha de Pagamento de Pessoal</t>
  </si>
  <si>
    <t>Nome do Servidor</t>
  </si>
  <si>
    <t>Tipo de Vinculo</t>
  </si>
  <si>
    <t>Data de Ingresso</t>
  </si>
  <si>
    <t>Cargo Provido</t>
  </si>
  <si>
    <t>Carga Horaria</t>
  </si>
  <si>
    <t>Situação</t>
  </si>
  <si>
    <t>Salário Base</t>
  </si>
  <si>
    <t>Triênio (%)</t>
  </si>
  <si>
    <t>Gartificação (%)</t>
  </si>
  <si>
    <t>Quebra de Caixa (%)</t>
  </si>
  <si>
    <t>Remuneração Bruta</t>
  </si>
  <si>
    <t>Descontos legais/obrigatorios</t>
  </si>
  <si>
    <t>Total Liquido</t>
  </si>
  <si>
    <t>Função Gratificada</t>
  </si>
  <si>
    <t>Efetivo</t>
  </si>
  <si>
    <t>Assessor Administrativo</t>
  </si>
  <si>
    <t>35  horas</t>
  </si>
  <si>
    <t>Ativo</t>
  </si>
  <si>
    <t>-</t>
  </si>
  <si>
    <t>Maikel Casagrande</t>
  </si>
  <si>
    <t>Tesoureiro</t>
  </si>
  <si>
    <t>35 horas</t>
  </si>
  <si>
    <t>Maria de Fátima Duarte</t>
  </si>
  <si>
    <t>Zeladora</t>
  </si>
  <si>
    <t>Renan Formentini Pereira</t>
  </si>
  <si>
    <t>Técnico em Contabilidade</t>
  </si>
  <si>
    <t>Comissionado</t>
  </si>
  <si>
    <t>20 horas</t>
  </si>
  <si>
    <t>Assessor Juridico</t>
  </si>
  <si>
    <t>Nome do Vereador</t>
  </si>
  <si>
    <t>Subsidio</t>
  </si>
  <si>
    <t>Vereador</t>
  </si>
  <si>
    <t>Repres. Mensal</t>
  </si>
  <si>
    <t>Denilson Machado da Silva</t>
  </si>
  <si>
    <t>Iodai dos Santos Vieira</t>
  </si>
  <si>
    <t>Jaime Jung</t>
  </si>
  <si>
    <t>José Frey</t>
  </si>
  <si>
    <t>Vereador Presidente</t>
  </si>
  <si>
    <t xml:space="preserve">Malberk Antoine Kunst Dullius </t>
  </si>
  <si>
    <t>Total</t>
  </si>
  <si>
    <t>Noedi Santo Foguesatto</t>
  </si>
  <si>
    <t>Osmar Viana dos Santos</t>
  </si>
  <si>
    <t>Paulo Cesar Ribeiro</t>
  </si>
  <si>
    <t>Sergio Antonio Marroni</t>
  </si>
  <si>
    <t>Vereador Vice Presidente*</t>
  </si>
  <si>
    <t>Vereador Presidente*</t>
  </si>
  <si>
    <t>Vereador 1.° Secretario*</t>
  </si>
  <si>
    <t>* da mesa diretora</t>
  </si>
  <si>
    <t>João Carlos dos Santos Pacheco</t>
  </si>
  <si>
    <t>Agente Político</t>
  </si>
  <si>
    <t>Padrão</t>
  </si>
  <si>
    <t>Classe</t>
  </si>
  <si>
    <t>B</t>
  </si>
  <si>
    <t>C</t>
  </si>
  <si>
    <t>CC-5</t>
  </si>
  <si>
    <t>Vereador  2.° Secretário*</t>
  </si>
  <si>
    <t>Teodomiro Orlando Martins</t>
  </si>
  <si>
    <t>Assessor de Orgão</t>
  </si>
  <si>
    <t>CC-1</t>
  </si>
  <si>
    <t>Valdoir de Quadros Macedo</t>
  </si>
  <si>
    <t>Complemento Sálario Minimo</t>
  </si>
  <si>
    <t>Sálario Familia</t>
  </si>
  <si>
    <t>R$ 747,70 (30%)</t>
  </si>
  <si>
    <t>R$ 373,85 (15%)</t>
  </si>
  <si>
    <t>R$ 530,87 (20%)</t>
  </si>
  <si>
    <t>R$ 265,43 (10%)</t>
  </si>
  <si>
    <t>R$ 215,06 (20%)</t>
  </si>
  <si>
    <t>R$ 124,62 (05%)</t>
  </si>
  <si>
    <t>Danieli de Lima Correa</t>
  </si>
  <si>
    <t>Assessor da Mesa Diretora</t>
  </si>
  <si>
    <t>CC-3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</si>
</sst>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left"/>
    </xf>
    <xf numFmtId="44" fontId="0" fillId="0" borderId="1" xfId="0" applyNumberFormat="1" applyBorder="1"/>
    <xf numFmtId="44" fontId="0" fillId="0" borderId="1" xfId="0" applyNumberFormat="1" applyBorder="1" applyAlignment="1">
      <alignment horizontal="left"/>
    </xf>
    <xf numFmtId="0" fontId="0" fillId="0" borderId="1" xfId="0" applyFill="1" applyBorder="1"/>
    <xf numFmtId="4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/>
    <xf numFmtId="0" fontId="2" fillId="0" borderId="1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Fill="1" applyBorder="1"/>
    <xf numFmtId="0" fontId="2" fillId="0" borderId="1" xfId="0" applyFont="1" applyBorder="1" applyAlignment="1">
      <alignment horizontal="center"/>
    </xf>
    <xf numFmtId="44" fontId="0" fillId="0" borderId="0" xfId="0" applyNumberFormat="1"/>
    <xf numFmtId="0" fontId="0" fillId="0" borderId="1" xfId="0" applyNumberFormat="1" applyBorder="1"/>
    <xf numFmtId="0" fontId="0" fillId="0" borderId="1" xfId="0" applyFill="1" applyBorder="1" applyAlignment="1">
      <alignment horizontal="center"/>
    </xf>
    <xf numFmtId="0" fontId="2" fillId="0" borderId="5" xfId="0" applyFont="1" applyBorder="1"/>
    <xf numFmtId="44" fontId="2" fillId="0" borderId="5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4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gos%20e%20Valores%20atualizad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>
        <row r="15">
          <cell r="D15">
            <v>1075.2939172000001</v>
          </cell>
        </row>
        <row r="17">
          <cell r="C17">
            <v>2492.3388236000001</v>
          </cell>
          <cell r="D17">
            <v>2654.3382812</v>
          </cell>
        </row>
        <row r="37">
          <cell r="B37">
            <v>2866.2425367999999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O24" sqref="O24"/>
    </sheetView>
  </sheetViews>
  <sheetFormatPr defaultRowHeight="15" x14ac:dyDescent="0.25"/>
  <cols>
    <col min="1" max="1" width="27.7109375" customWidth="1"/>
    <col min="2" max="2" width="14.85546875" bestFit="1" customWidth="1"/>
    <col min="3" max="3" width="15.7109375" bestFit="1" customWidth="1"/>
    <col min="4" max="4" width="25.140625" bestFit="1" customWidth="1"/>
    <col min="5" max="5" width="7.140625" bestFit="1" customWidth="1"/>
    <col min="6" max="6" width="6.5703125" bestFit="1" customWidth="1"/>
    <col min="7" max="7" width="12.7109375" bestFit="1" customWidth="1"/>
    <col min="8" max="8" width="8.42578125" bestFit="1" customWidth="1"/>
    <col min="9" max="9" width="11.85546875" customWidth="1"/>
    <col min="10" max="10" width="14.5703125" customWidth="1"/>
    <col min="11" max="11" width="15.140625" customWidth="1"/>
    <col min="12" max="12" width="17.5703125" bestFit="1" customWidth="1"/>
    <col min="13" max="13" width="18.28515625" customWidth="1"/>
    <col min="14" max="14" width="18.5703125" bestFit="1" customWidth="1"/>
    <col min="15" max="15" width="26.85546875" customWidth="1"/>
    <col min="16" max="16" width="13.28515625" bestFit="1" customWidth="1"/>
  </cols>
  <sheetData>
    <row r="1" spans="1:16" ht="18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"/>
      <c r="P1" s="3"/>
    </row>
    <row r="2" spans="1:16" ht="18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4"/>
    </row>
    <row r="3" spans="1:16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51</v>
      </c>
      <c r="F3" s="2" t="s">
        <v>52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14</v>
      </c>
      <c r="M3" s="2" t="s">
        <v>10</v>
      </c>
      <c r="N3" s="2" t="s">
        <v>11</v>
      </c>
      <c r="O3" s="2" t="s">
        <v>12</v>
      </c>
      <c r="P3" s="2" t="s">
        <v>13</v>
      </c>
    </row>
    <row r="4" spans="1:16" x14ac:dyDescent="0.25">
      <c r="A4" s="3" t="s">
        <v>49</v>
      </c>
      <c r="B4" s="3" t="s">
        <v>15</v>
      </c>
      <c r="C4" s="4">
        <v>40480</v>
      </c>
      <c r="D4" s="3" t="s">
        <v>16</v>
      </c>
      <c r="E4" s="3">
        <v>5</v>
      </c>
      <c r="F4" s="3" t="s">
        <v>53</v>
      </c>
      <c r="G4" s="3" t="s">
        <v>17</v>
      </c>
      <c r="H4" s="3" t="s">
        <v>18</v>
      </c>
      <c r="I4" s="5">
        <f>[1]Plan1!$C$17</f>
        <v>2492.3388236000001</v>
      </c>
      <c r="J4" s="27" t="s">
        <v>63</v>
      </c>
      <c r="K4" s="5" t="s">
        <v>64</v>
      </c>
      <c r="L4" s="6" t="s">
        <v>19</v>
      </c>
      <c r="M4" s="7" t="s">
        <v>19</v>
      </c>
      <c r="N4" s="8">
        <v>3613.89</v>
      </c>
      <c r="O4" s="5">
        <v>528.79999999999995</v>
      </c>
      <c r="P4" s="9">
        <f>N4-O4</f>
        <v>3085.09</v>
      </c>
    </row>
    <row r="5" spans="1:16" x14ac:dyDescent="0.25">
      <c r="A5" s="3" t="s">
        <v>20</v>
      </c>
      <c r="B5" s="3" t="s">
        <v>15</v>
      </c>
      <c r="C5" s="4">
        <v>38054</v>
      </c>
      <c r="D5" s="3" t="s">
        <v>21</v>
      </c>
      <c r="E5" s="3">
        <v>5</v>
      </c>
      <c r="F5" s="3" t="s">
        <v>54</v>
      </c>
      <c r="G5" s="3" t="s">
        <v>22</v>
      </c>
      <c r="H5" s="3" t="s">
        <v>18</v>
      </c>
      <c r="I5" s="5">
        <f>[1]Plan1!$D$17</f>
        <v>2654.3382812</v>
      </c>
      <c r="J5" s="3" t="s">
        <v>65</v>
      </c>
      <c r="K5" s="7" t="s">
        <v>19</v>
      </c>
      <c r="L5" s="7" t="s">
        <v>19</v>
      </c>
      <c r="M5" s="3" t="s">
        <v>66</v>
      </c>
      <c r="N5" s="10">
        <v>3450.64</v>
      </c>
      <c r="O5" s="5">
        <v>460.61</v>
      </c>
      <c r="P5" s="9">
        <f>N5-O5</f>
        <v>2990.0299999999997</v>
      </c>
    </row>
    <row r="6" spans="1:16" x14ac:dyDescent="0.25">
      <c r="A6" s="3" t="s">
        <v>23</v>
      </c>
      <c r="B6" s="3" t="s">
        <v>15</v>
      </c>
      <c r="C6" s="4">
        <v>38001</v>
      </c>
      <c r="D6" s="3" t="s">
        <v>24</v>
      </c>
      <c r="E6" s="3">
        <v>1</v>
      </c>
      <c r="F6" s="3" t="s">
        <v>54</v>
      </c>
      <c r="G6" s="3" t="s">
        <v>22</v>
      </c>
      <c r="H6" s="3" t="s">
        <v>18</v>
      </c>
      <c r="I6" s="5">
        <f>[1]Plan1!$D$15</f>
        <v>1075.2939172000001</v>
      </c>
      <c r="J6" s="3" t="s">
        <v>67</v>
      </c>
      <c r="K6" s="7" t="s">
        <v>19</v>
      </c>
      <c r="L6" s="7" t="s">
        <v>19</v>
      </c>
      <c r="M6" s="7" t="s">
        <v>19</v>
      </c>
      <c r="N6" s="9">
        <v>1290.3499999999999</v>
      </c>
      <c r="O6" s="9">
        <v>145.56</v>
      </c>
      <c r="P6" s="9">
        <f>N6-O6</f>
        <v>1144.79</v>
      </c>
    </row>
    <row r="7" spans="1:16" x14ac:dyDescent="0.25">
      <c r="A7" s="3" t="s">
        <v>25</v>
      </c>
      <c r="B7" s="3" t="s">
        <v>15</v>
      </c>
      <c r="C7" s="4">
        <v>40550</v>
      </c>
      <c r="D7" s="3" t="s">
        <v>26</v>
      </c>
      <c r="E7" s="3">
        <v>5</v>
      </c>
      <c r="F7" s="3" t="s">
        <v>53</v>
      </c>
      <c r="G7" s="3" t="s">
        <v>22</v>
      </c>
      <c r="H7" s="3" t="s">
        <v>18</v>
      </c>
      <c r="I7" s="9">
        <f>I4</f>
        <v>2492.3388236000001</v>
      </c>
      <c r="J7" s="3" t="s">
        <v>68</v>
      </c>
      <c r="K7" s="7" t="s">
        <v>19</v>
      </c>
      <c r="L7" s="7" t="s">
        <v>19</v>
      </c>
      <c r="M7" s="7" t="s">
        <v>19</v>
      </c>
      <c r="N7" s="5">
        <v>2616.96</v>
      </c>
      <c r="O7" s="9">
        <v>387.45</v>
      </c>
      <c r="P7" s="9">
        <f>N7-O7</f>
        <v>2229.5100000000002</v>
      </c>
    </row>
    <row r="8" spans="1:16" x14ac:dyDescent="0.25">
      <c r="A8" s="11"/>
      <c r="B8" s="11"/>
      <c r="C8" s="3"/>
      <c r="D8" s="11"/>
      <c r="E8" s="11"/>
      <c r="F8" s="11"/>
      <c r="G8" s="11"/>
      <c r="H8" s="3"/>
      <c r="I8" s="12"/>
      <c r="J8" s="13"/>
      <c r="K8" s="13"/>
      <c r="L8" s="13"/>
      <c r="M8" s="16" t="s">
        <v>40</v>
      </c>
      <c r="N8" s="15">
        <f>SUM(N4:N7)</f>
        <v>10971.84</v>
      </c>
      <c r="O8" s="17">
        <f>SUM(O4:O7)</f>
        <v>1522.42</v>
      </c>
      <c r="P8" s="15">
        <f>SUM(P4:P7)</f>
        <v>9449.42</v>
      </c>
    </row>
    <row r="9" spans="1:16" x14ac:dyDescent="0.25">
      <c r="A9" s="18" t="s">
        <v>30</v>
      </c>
      <c r="B9" s="3"/>
      <c r="C9" s="3"/>
      <c r="D9" s="3"/>
      <c r="E9" s="3"/>
      <c r="F9" s="3"/>
      <c r="G9" s="3"/>
      <c r="H9" s="3"/>
      <c r="I9" s="2" t="s">
        <v>31</v>
      </c>
      <c r="J9" s="18" t="s">
        <v>33</v>
      </c>
      <c r="K9" s="3"/>
      <c r="L9" s="3"/>
      <c r="M9" s="16"/>
      <c r="N9" s="9"/>
      <c r="O9" s="9"/>
      <c r="P9" s="9"/>
    </row>
    <row r="10" spans="1:16" x14ac:dyDescent="0.25">
      <c r="A10" s="11" t="s">
        <v>34</v>
      </c>
      <c r="B10" s="3" t="s">
        <v>50</v>
      </c>
      <c r="C10" s="4">
        <v>41275</v>
      </c>
      <c r="D10" s="3" t="s">
        <v>56</v>
      </c>
      <c r="E10" s="7" t="s">
        <v>19</v>
      </c>
      <c r="F10" s="7" t="s">
        <v>19</v>
      </c>
      <c r="G10" s="7" t="s">
        <v>19</v>
      </c>
      <c r="H10" s="3" t="s">
        <v>18</v>
      </c>
      <c r="I10" s="12">
        <f>[1]Plan1!$B$37</f>
        <v>2866.2425367999999</v>
      </c>
      <c r="J10" s="7" t="s">
        <v>19</v>
      </c>
      <c r="K10" s="13" t="s">
        <v>19</v>
      </c>
      <c r="L10" s="7" t="s">
        <v>19</v>
      </c>
      <c r="M10" s="13" t="s">
        <v>19</v>
      </c>
      <c r="N10" s="9">
        <f>I10</f>
        <v>2866.2425367999999</v>
      </c>
      <c r="O10" s="12">
        <v>349.28</v>
      </c>
      <c r="P10" s="9">
        <f t="shared" ref="P10:P19" si="0">N10-O10</f>
        <v>2516.9625367999997</v>
      </c>
    </row>
    <row r="11" spans="1:16" x14ac:dyDescent="0.25">
      <c r="A11" s="11" t="s">
        <v>35</v>
      </c>
      <c r="B11" s="3" t="s">
        <v>50</v>
      </c>
      <c r="C11" s="4">
        <v>41275</v>
      </c>
      <c r="D11" s="3" t="s">
        <v>32</v>
      </c>
      <c r="E11" s="7" t="s">
        <v>19</v>
      </c>
      <c r="F11" s="7" t="s">
        <v>19</v>
      </c>
      <c r="G11" s="7" t="s">
        <v>19</v>
      </c>
      <c r="H11" s="3" t="s">
        <v>18</v>
      </c>
      <c r="I11" s="12">
        <f>[1]Plan1!$B$37</f>
        <v>2866.2425367999999</v>
      </c>
      <c r="J11" s="7" t="s">
        <v>19</v>
      </c>
      <c r="K11" s="13" t="s">
        <v>19</v>
      </c>
      <c r="L11" s="7" t="s">
        <v>19</v>
      </c>
      <c r="M11" s="13" t="s">
        <v>19</v>
      </c>
      <c r="N11" s="9">
        <f t="shared" ref="N11:N13" si="1">I11</f>
        <v>2866.2425367999999</v>
      </c>
      <c r="O11" s="12">
        <v>349.28</v>
      </c>
      <c r="P11" s="12">
        <f t="shared" si="0"/>
        <v>2516.9625367999997</v>
      </c>
    </row>
    <row r="12" spans="1:16" x14ac:dyDescent="0.25">
      <c r="A12" s="11" t="s">
        <v>36</v>
      </c>
      <c r="B12" s="3" t="s">
        <v>50</v>
      </c>
      <c r="C12" s="4">
        <v>41275</v>
      </c>
      <c r="D12" s="3" t="s">
        <v>32</v>
      </c>
      <c r="E12" s="7" t="s">
        <v>19</v>
      </c>
      <c r="F12" s="7" t="s">
        <v>19</v>
      </c>
      <c r="G12" s="7" t="s">
        <v>19</v>
      </c>
      <c r="H12" s="3" t="s">
        <v>18</v>
      </c>
      <c r="I12" s="12">
        <f>[1]Plan1!$B$37</f>
        <v>2866.2425367999999</v>
      </c>
      <c r="J12" s="7" t="s">
        <v>19</v>
      </c>
      <c r="K12" s="13" t="s">
        <v>19</v>
      </c>
      <c r="L12" s="7" t="s">
        <v>19</v>
      </c>
      <c r="M12" s="13" t="s">
        <v>19</v>
      </c>
      <c r="N12" s="9">
        <f t="shared" si="1"/>
        <v>2866.2425367999999</v>
      </c>
      <c r="O12" s="12">
        <v>335.36</v>
      </c>
      <c r="P12" s="12">
        <f t="shared" si="0"/>
        <v>2530.8825367999998</v>
      </c>
    </row>
    <row r="13" spans="1:16" x14ac:dyDescent="0.25">
      <c r="A13" s="11" t="s">
        <v>37</v>
      </c>
      <c r="B13" s="3" t="s">
        <v>50</v>
      </c>
      <c r="C13" s="4">
        <v>41275</v>
      </c>
      <c r="D13" s="3" t="s">
        <v>32</v>
      </c>
      <c r="E13" s="7" t="s">
        <v>19</v>
      </c>
      <c r="F13" s="7" t="s">
        <v>19</v>
      </c>
      <c r="G13" s="7" t="s">
        <v>19</v>
      </c>
      <c r="H13" s="3" t="s">
        <v>18</v>
      </c>
      <c r="I13" s="12">
        <f>[1]Plan1!$B$37</f>
        <v>2866.2425367999999</v>
      </c>
      <c r="J13" s="7" t="s">
        <v>19</v>
      </c>
      <c r="K13" s="13" t="s">
        <v>19</v>
      </c>
      <c r="L13" s="7" t="s">
        <v>19</v>
      </c>
      <c r="M13" s="13" t="s">
        <v>19</v>
      </c>
      <c r="N13" s="9">
        <f t="shared" si="1"/>
        <v>2866.2425367999999</v>
      </c>
      <c r="O13" s="12">
        <v>335.36</v>
      </c>
      <c r="P13" s="12">
        <f t="shared" si="0"/>
        <v>2530.8825367999998</v>
      </c>
    </row>
    <row r="14" spans="1:16" x14ac:dyDescent="0.25">
      <c r="A14" s="11" t="s">
        <v>39</v>
      </c>
      <c r="B14" s="3" t="s">
        <v>50</v>
      </c>
      <c r="C14" s="4">
        <v>41275</v>
      </c>
      <c r="D14" s="3" t="s">
        <v>47</v>
      </c>
      <c r="E14" s="7" t="s">
        <v>19</v>
      </c>
      <c r="F14" s="7" t="s">
        <v>19</v>
      </c>
      <c r="G14" s="7" t="s">
        <v>19</v>
      </c>
      <c r="H14" s="3" t="s">
        <v>18</v>
      </c>
      <c r="I14" s="12">
        <f>[1]Plan1!$B$37</f>
        <v>2866.2425367999999</v>
      </c>
      <c r="J14" s="6" t="s">
        <v>19</v>
      </c>
      <c r="K14" s="13" t="s">
        <v>19</v>
      </c>
      <c r="L14" s="7" t="s">
        <v>19</v>
      </c>
      <c r="M14" s="13" t="s">
        <v>19</v>
      </c>
      <c r="N14" s="9">
        <f>I14</f>
        <v>2866.2425367999999</v>
      </c>
      <c r="O14" s="12">
        <v>315.27999999999997</v>
      </c>
      <c r="P14" s="12">
        <f t="shared" si="0"/>
        <v>2550.9625367999997</v>
      </c>
    </row>
    <row r="15" spans="1:16" x14ac:dyDescent="0.25">
      <c r="A15" s="11" t="s">
        <v>41</v>
      </c>
      <c r="B15" s="3" t="s">
        <v>50</v>
      </c>
      <c r="C15" s="4">
        <v>41275</v>
      </c>
      <c r="D15" s="3" t="s">
        <v>46</v>
      </c>
      <c r="E15" s="7" t="s">
        <v>19</v>
      </c>
      <c r="F15" s="7" t="s">
        <v>19</v>
      </c>
      <c r="G15" s="7" t="s">
        <v>19</v>
      </c>
      <c r="H15" s="3" t="s">
        <v>18</v>
      </c>
      <c r="I15" s="12">
        <f>[1]Plan1!$B$37</f>
        <v>2866.2425367999999</v>
      </c>
      <c r="J15" s="6">
        <f>I15/2</f>
        <v>1433.1212684</v>
      </c>
      <c r="K15" s="13" t="s">
        <v>19</v>
      </c>
      <c r="L15" s="7" t="s">
        <v>19</v>
      </c>
      <c r="M15" s="13" t="s">
        <v>19</v>
      </c>
      <c r="N15" s="9">
        <f>J15+I15</f>
        <v>4299.3638051999997</v>
      </c>
      <c r="O15" s="9">
        <v>635.22</v>
      </c>
      <c r="P15" s="12">
        <f t="shared" si="0"/>
        <v>3664.1438051999994</v>
      </c>
    </row>
    <row r="16" spans="1:16" x14ac:dyDescent="0.25">
      <c r="A16" s="11" t="s">
        <v>42</v>
      </c>
      <c r="B16" s="3" t="s">
        <v>50</v>
      </c>
      <c r="C16" s="4">
        <v>41275</v>
      </c>
      <c r="D16" s="3" t="s">
        <v>32</v>
      </c>
      <c r="E16" s="7" t="s">
        <v>19</v>
      </c>
      <c r="F16" s="7" t="s">
        <v>19</v>
      </c>
      <c r="G16" s="7" t="s">
        <v>19</v>
      </c>
      <c r="H16" s="3" t="s">
        <v>18</v>
      </c>
      <c r="I16" s="12">
        <f>[1]Plan1!$B$37</f>
        <v>2866.2425367999999</v>
      </c>
      <c r="J16" s="7" t="s">
        <v>19</v>
      </c>
      <c r="K16" s="13" t="s">
        <v>19</v>
      </c>
      <c r="L16" s="7" t="s">
        <v>19</v>
      </c>
      <c r="M16" s="13" t="s">
        <v>19</v>
      </c>
      <c r="N16" s="9">
        <f t="shared" ref="N16:N18" si="2">I16</f>
        <v>2866.2425367999999</v>
      </c>
      <c r="O16" s="9">
        <f>O12</f>
        <v>335.36</v>
      </c>
      <c r="P16" s="12">
        <f t="shared" si="0"/>
        <v>2530.8825367999998</v>
      </c>
    </row>
    <row r="17" spans="1:16" x14ac:dyDescent="0.25">
      <c r="A17" s="11" t="s">
        <v>43</v>
      </c>
      <c r="B17" s="3" t="s">
        <v>50</v>
      </c>
      <c r="C17" s="4">
        <v>41275</v>
      </c>
      <c r="D17" s="3" t="s">
        <v>32</v>
      </c>
      <c r="E17" s="7" t="s">
        <v>19</v>
      </c>
      <c r="F17" s="7" t="s">
        <v>19</v>
      </c>
      <c r="G17" s="7" t="s">
        <v>19</v>
      </c>
      <c r="H17" s="3" t="s">
        <v>18</v>
      </c>
      <c r="I17" s="12">
        <f>[1]Plan1!$B$37</f>
        <v>2866.2425367999999</v>
      </c>
      <c r="J17" s="7" t="s">
        <v>19</v>
      </c>
      <c r="K17" s="13" t="s">
        <v>19</v>
      </c>
      <c r="L17" s="7" t="s">
        <v>19</v>
      </c>
      <c r="M17" s="13" t="s">
        <v>19</v>
      </c>
      <c r="N17" s="9">
        <f t="shared" si="2"/>
        <v>2866.2425367999999</v>
      </c>
      <c r="O17" s="5">
        <f>O12</f>
        <v>335.36</v>
      </c>
      <c r="P17" s="12">
        <f t="shared" si="0"/>
        <v>2530.8825367999998</v>
      </c>
    </row>
    <row r="18" spans="1:16" x14ac:dyDescent="0.25">
      <c r="A18" s="11" t="s">
        <v>44</v>
      </c>
      <c r="B18" s="3" t="s">
        <v>50</v>
      </c>
      <c r="C18" s="4">
        <v>41275</v>
      </c>
      <c r="D18" s="3" t="s">
        <v>45</v>
      </c>
      <c r="E18" s="7" t="s">
        <v>19</v>
      </c>
      <c r="F18" s="7" t="s">
        <v>19</v>
      </c>
      <c r="G18" s="7" t="s">
        <v>19</v>
      </c>
      <c r="H18" s="3" t="s">
        <v>18</v>
      </c>
      <c r="I18" s="12">
        <f>[1]Plan1!$B$37</f>
        <v>2866.2425367999999</v>
      </c>
      <c r="J18" s="7" t="s">
        <v>19</v>
      </c>
      <c r="K18" s="13" t="s">
        <v>19</v>
      </c>
      <c r="L18" s="7" t="s">
        <v>19</v>
      </c>
      <c r="M18" s="13" t="s">
        <v>19</v>
      </c>
      <c r="N18" s="9">
        <f t="shared" si="2"/>
        <v>2866.2425367999999</v>
      </c>
      <c r="O18" s="5">
        <v>363.8</v>
      </c>
      <c r="P18" s="12">
        <f t="shared" si="0"/>
        <v>2502.4425367999997</v>
      </c>
    </row>
    <row r="19" spans="1:16" x14ac:dyDescent="0.25">
      <c r="A19" s="11" t="s">
        <v>48</v>
      </c>
      <c r="B19" s="3"/>
      <c r="C19" s="3"/>
      <c r="D19" s="3"/>
      <c r="E19" s="3"/>
      <c r="F19" s="3"/>
      <c r="G19" s="3"/>
      <c r="H19" s="3"/>
      <c r="I19" s="3"/>
      <c r="J19" s="3"/>
      <c r="K19" s="13"/>
      <c r="L19" s="7"/>
      <c r="M19" s="16" t="s">
        <v>40</v>
      </c>
      <c r="N19" s="15">
        <f>SUM(N10:N18)</f>
        <v>27229.304099600002</v>
      </c>
      <c r="O19" s="15">
        <f>SUM(O10:O18)</f>
        <v>3354.3000000000006</v>
      </c>
      <c r="P19" s="17">
        <f t="shared" si="0"/>
        <v>23875.004099600003</v>
      </c>
    </row>
    <row r="20" spans="1:16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14"/>
      <c r="L20" s="21"/>
      <c r="M20" s="22"/>
      <c r="N20" s="23"/>
      <c r="O20" s="23"/>
      <c r="P20" s="24"/>
    </row>
    <row r="21" spans="1:16" x14ac:dyDescent="0.25">
      <c r="A21" s="2" t="str">
        <f t="shared" ref="A21:I21" si="3">A3</f>
        <v>Nome do Servidor</v>
      </c>
      <c r="B21" s="2" t="str">
        <f t="shared" si="3"/>
        <v>Tipo de Vinculo</v>
      </c>
      <c r="C21" s="2" t="str">
        <f t="shared" si="3"/>
        <v>Data de Ingresso</v>
      </c>
      <c r="D21" s="2" t="str">
        <f t="shared" si="3"/>
        <v>Cargo Provido</v>
      </c>
      <c r="E21" s="2" t="str">
        <f t="shared" si="3"/>
        <v>Padrão</v>
      </c>
      <c r="F21" s="2" t="str">
        <f t="shared" si="3"/>
        <v>Classe</v>
      </c>
      <c r="G21" s="2" t="str">
        <f t="shared" si="3"/>
        <v>Carga Horaria</v>
      </c>
      <c r="H21" s="2" t="str">
        <f t="shared" si="3"/>
        <v>Situação</v>
      </c>
      <c r="I21" s="2" t="str">
        <f t="shared" si="3"/>
        <v>Salário Base</v>
      </c>
      <c r="J21" s="2" t="s">
        <v>61</v>
      </c>
      <c r="K21" s="25"/>
      <c r="L21" s="25" t="s">
        <v>62</v>
      </c>
      <c r="M21" s="16"/>
      <c r="N21" s="2" t="str">
        <f>N3</f>
        <v>Remuneração Bruta</v>
      </c>
      <c r="O21" s="2" t="str">
        <f>O3</f>
        <v>Descontos legais/obrigatorios</v>
      </c>
      <c r="P21" s="2" t="str">
        <f>P3</f>
        <v>Total Liquido</v>
      </c>
    </row>
    <row r="22" spans="1:16" x14ac:dyDescent="0.25">
      <c r="A22" s="11" t="s">
        <v>60</v>
      </c>
      <c r="B22" s="11" t="s">
        <v>27</v>
      </c>
      <c r="C22" s="4">
        <v>42459</v>
      </c>
      <c r="D22" s="11" t="s">
        <v>58</v>
      </c>
      <c r="E22" s="11" t="s">
        <v>59</v>
      </c>
      <c r="F22" s="13" t="s">
        <v>19</v>
      </c>
      <c r="G22" s="11" t="s">
        <v>22</v>
      </c>
      <c r="H22" s="3" t="s">
        <v>18</v>
      </c>
      <c r="I22" s="12">
        <v>835.75</v>
      </c>
      <c r="J22" s="35">
        <v>44.25</v>
      </c>
      <c r="K22" s="35"/>
      <c r="L22" s="13" t="s">
        <v>19</v>
      </c>
      <c r="M22" s="13" t="s">
        <v>19</v>
      </c>
      <c r="N22" s="5">
        <f>I22+J22</f>
        <v>880</v>
      </c>
      <c r="O22" s="12">
        <v>70.400000000000006</v>
      </c>
      <c r="P22" s="9">
        <f t="shared" ref="P22:P23" si="4">N22-O22</f>
        <v>809.6</v>
      </c>
    </row>
    <row r="23" spans="1:16" x14ac:dyDescent="0.25">
      <c r="A23" s="11" t="s">
        <v>57</v>
      </c>
      <c r="B23" s="11" t="s">
        <v>27</v>
      </c>
      <c r="C23" s="4">
        <v>42373</v>
      </c>
      <c r="D23" s="11" t="s">
        <v>29</v>
      </c>
      <c r="E23" s="11" t="s">
        <v>55</v>
      </c>
      <c r="F23" s="28" t="s">
        <v>19</v>
      </c>
      <c r="G23" s="11" t="s">
        <v>28</v>
      </c>
      <c r="H23" s="3" t="s">
        <v>18</v>
      </c>
      <c r="I23" s="12">
        <v>2340.4299999999998</v>
      </c>
      <c r="J23" s="36" t="s">
        <v>19</v>
      </c>
      <c r="K23" s="36"/>
      <c r="L23" s="28" t="s">
        <v>19</v>
      </c>
      <c r="M23" s="28" t="s">
        <v>19</v>
      </c>
      <c r="N23" s="9">
        <f>I23</f>
        <v>2340.4299999999998</v>
      </c>
      <c r="O23" s="12">
        <v>243.36</v>
      </c>
      <c r="P23" s="9">
        <f t="shared" si="4"/>
        <v>2097.0699999999997</v>
      </c>
    </row>
    <row r="24" spans="1:16" x14ac:dyDescent="0.25">
      <c r="A24" s="11" t="s">
        <v>69</v>
      </c>
      <c r="B24" s="11" t="s">
        <v>27</v>
      </c>
      <c r="C24" s="4">
        <v>42562</v>
      </c>
      <c r="D24" s="11" t="s">
        <v>70</v>
      </c>
      <c r="E24" s="11" t="s">
        <v>71</v>
      </c>
      <c r="F24" s="28" t="s">
        <v>19</v>
      </c>
      <c r="G24" s="11" t="s">
        <v>22</v>
      </c>
      <c r="H24" s="11" t="s">
        <v>18</v>
      </c>
      <c r="I24" s="12">
        <v>1290.82</v>
      </c>
      <c r="J24" s="36" t="s">
        <v>19</v>
      </c>
      <c r="K24" s="36"/>
      <c r="L24" s="28" t="s">
        <v>19</v>
      </c>
      <c r="M24" s="28" t="s">
        <v>19</v>
      </c>
      <c r="N24" s="9">
        <f>I24</f>
        <v>1290.82</v>
      </c>
      <c r="O24" s="12">
        <v>103.27</v>
      </c>
      <c r="P24" s="9">
        <f>N24-O24</f>
        <v>1187.55</v>
      </c>
    </row>
    <row r="25" spans="1:16" x14ac:dyDescent="0.25">
      <c r="M25" s="29" t="str">
        <f>M19</f>
        <v>Total</v>
      </c>
      <c r="N25" s="30">
        <f>SUM(N22:N24)</f>
        <v>4511.25</v>
      </c>
      <c r="O25" s="30">
        <f>SUM(O22:O24)</f>
        <v>417.03</v>
      </c>
      <c r="P25" s="30">
        <f>SUM(P22:P24)</f>
        <v>4094.2199999999993</v>
      </c>
    </row>
    <row r="26" spans="1:16" x14ac:dyDescent="0.25">
      <c r="J26" s="26"/>
    </row>
    <row r="27" spans="1:16" x14ac:dyDescent="0.25">
      <c r="O27" s="1" t="s">
        <v>41</v>
      </c>
    </row>
    <row r="28" spans="1:16" x14ac:dyDescent="0.25">
      <c r="N28" s="26"/>
      <c r="O28" s="1" t="s">
        <v>38</v>
      </c>
    </row>
  </sheetData>
  <sheetProtection password="CC49" sheet="1" objects="1" scenarios="1"/>
  <mergeCells count="5">
    <mergeCell ref="A1:N1"/>
    <mergeCell ref="A2:P2"/>
    <mergeCell ref="J22:K22"/>
    <mergeCell ref="J23:K23"/>
    <mergeCell ref="J24:K2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2016-07-15T18:05:30Z</dcterms:modified>
</cp:coreProperties>
</file>