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38" i="1" l="1"/>
  <c r="E37" i="1"/>
  <c r="C37" i="1"/>
  <c r="B38" i="1"/>
  <c r="B37" i="1"/>
  <c r="F8" i="1" l="1"/>
  <c r="F7" i="1"/>
  <c r="F11" i="1"/>
  <c r="F9" i="1"/>
  <c r="C31" i="1" l="1"/>
  <c r="C30" i="1"/>
  <c r="C29" i="1"/>
  <c r="E25" i="1"/>
  <c r="E24" i="1"/>
  <c r="E23" i="1"/>
  <c r="E22" i="1"/>
  <c r="G17" i="1"/>
  <c r="G16" i="1"/>
  <c r="G15" i="1"/>
  <c r="F17" i="1"/>
  <c r="F16" i="1"/>
  <c r="F15" i="1"/>
  <c r="E17" i="1"/>
  <c r="E16" i="1"/>
  <c r="E15" i="1"/>
  <c r="D17" i="1"/>
  <c r="D16" i="1"/>
  <c r="D15" i="1"/>
  <c r="C17" i="1"/>
  <c r="C16" i="1"/>
  <c r="C15" i="1"/>
  <c r="B17" i="1"/>
  <c r="B16" i="1"/>
  <c r="B15" i="1"/>
</calcChain>
</file>

<file path=xl/sharedStrings.xml><?xml version="1.0" encoding="utf-8"?>
<sst xmlns="http://schemas.openxmlformats.org/spreadsheetml/2006/main" count="55" uniqueCount="47">
  <si>
    <t>Tabela de quadro de cargos e valores do Poder Legislativo de Redentora</t>
  </si>
  <si>
    <t>Conforme Lei De Plano de Carreira 920/1993 alterada pelas Leis 1665/2009 e 1844/2012,Lei 2316/2016 (Subsidio 2017/2020),</t>
  </si>
  <si>
    <t>Lei 1934/2013 (Assessor Jurídico) e Lei 2279/2016 (Assessor da Mesa Diretora), com valores atualizados.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</si>
  <si>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</si>
  <si>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</si>
  <si>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</si>
  <si>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</si>
  <si>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</si>
  <si>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</si>
  <si>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</si>
  <si>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</si>
  <si>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</si>
  <si>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</si>
  <si>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</si>
  <si>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</si>
  <si>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</si>
  <si>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 xml:space="preserve"> R$ -   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</si>
  <si>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</si>
  <si>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</si>
  <si>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</si>
  <si>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</si>
  <si>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</si>
  <si>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</si>
  <si>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</si>
  <si>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</si>
  <si>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</si>
  <si>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</si>
  <si>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</si>
  <si>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</si>
  <si>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</si>
  <si>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</si>
  <si>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</si>
  <si>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</si>
  <si>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</si>
  <si>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</si>
  <si>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</si>
  <si>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</si>
  <si>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</si>
  <si>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</si>
  <si>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</si>
  <si>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</si>
  <si>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</si>
  <si>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</si>
  <si>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 xml:space="preserve"> Subsidio Mensal </t>
  </si>
  <si>
    <t>Vereador Presidente</t>
  </si>
  <si>
    <t>Vereadores- valores individuais</t>
  </si>
  <si>
    <t>Obs: A verba de representação é valor referente a 50% do Subsidio, destinada ao Vereador Presidente da Mesa Diretora.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</si>
</sst>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0" fillId="0" borderId="1" xfId="0" applyBorder="1"/>
    <xf numFmtId="8" fontId="0" fillId="0" borderId="1" xfId="0" applyNumberFormat="1" applyBorder="1"/>
    <xf numFmtId="0" fontId="5" fillId="0" borderId="0" xfId="0" applyFont="1" applyAlignment="1"/>
    <xf numFmtId="0" fontId="6" fillId="0" borderId="0" xfId="0" applyFont="1" applyAlignment="1"/>
    <xf numFmtId="0" fontId="1" fillId="0" borderId="1" xfId="0" applyFont="1" applyBorder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25" sqref="H25"/>
    </sheetView>
  </sheetViews>
  <sheetFormatPr defaultRowHeight="15" x14ac:dyDescent="0.25"/>
  <cols>
    <col min="1" max="1" width="31.140625" customWidth="1"/>
    <col min="2" max="2" width="12.42578125" bestFit="1" customWidth="1"/>
    <col min="3" max="3" width="23" bestFit="1" customWidth="1"/>
    <col min="4" max="4" width="10.7109375" bestFit="1" customWidth="1"/>
    <col min="5" max="5" width="16.42578125" bestFit="1" customWidth="1"/>
    <col min="6" max="6" width="18.85546875" bestFit="1" customWidth="1"/>
    <col min="7" max="7" width="10.7109375" bestFit="1" customWidth="1"/>
  </cols>
  <sheetData>
    <row r="1" spans="1:13" ht="23.25" x14ac:dyDescent="0.35">
      <c r="A1" s="7" t="s">
        <v>0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1"/>
    </row>
    <row r="2" spans="1:13" ht="15.75" x14ac:dyDescent="0.25">
      <c r="A2" s="12" t="s">
        <v>1</v>
      </c>
      <c r="B2" s="12"/>
      <c r="C2" s="12"/>
      <c r="D2" s="12"/>
      <c r="E2" s="12"/>
      <c r="F2" s="12"/>
      <c r="G2" s="12"/>
    </row>
    <row r="3" spans="1:13" ht="15.75" x14ac:dyDescent="0.25">
      <c r="A3" s="12" t="s">
        <v>2</v>
      </c>
      <c r="B3" s="12"/>
      <c r="C3" s="12"/>
      <c r="D3" s="12"/>
      <c r="E3" s="12"/>
      <c r="F3" s="12"/>
      <c r="G3" s="12"/>
    </row>
    <row r="4" spans="1:13" x14ac:dyDescent="0.25">
      <c r="A4" s="13" t="s">
        <v>3</v>
      </c>
      <c r="B4" s="13"/>
      <c r="C4" s="13"/>
      <c r="D4" s="13"/>
      <c r="E4" s="13"/>
      <c r="F4" s="13"/>
      <c r="G4" s="13"/>
    </row>
    <row r="5" spans="1:13" ht="15.75" x14ac:dyDescent="0.25">
      <c r="A5" s="14" t="s">
        <v>4</v>
      </c>
      <c r="B5" s="14"/>
      <c r="C5" s="14"/>
      <c r="D5" s="14"/>
      <c r="E5" s="14"/>
      <c r="F5" s="14"/>
      <c r="G5" s="14"/>
    </row>
    <row r="6" spans="1:13" x14ac:dyDescent="0.25">
      <c r="A6" s="6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</row>
    <row r="7" spans="1:13" x14ac:dyDescent="0.25">
      <c r="A7" s="6" t="s">
        <v>10</v>
      </c>
      <c r="B7" s="2">
        <v>1</v>
      </c>
      <c r="C7" s="2">
        <v>5</v>
      </c>
      <c r="D7" s="2">
        <v>1</v>
      </c>
      <c r="E7" s="2" t="s">
        <v>11</v>
      </c>
      <c r="F7" s="3">
        <f>C17</f>
        <v>2726.840878</v>
      </c>
    </row>
    <row r="8" spans="1:13" x14ac:dyDescent="0.25">
      <c r="A8" s="6" t="s">
        <v>12</v>
      </c>
      <c r="B8" s="2">
        <v>1</v>
      </c>
      <c r="C8" s="2">
        <v>5</v>
      </c>
      <c r="D8" s="2">
        <v>1</v>
      </c>
      <c r="E8" s="2" t="s">
        <v>13</v>
      </c>
      <c r="F8" s="3">
        <f>C17</f>
        <v>2726.840878</v>
      </c>
    </row>
    <row r="9" spans="1:13" x14ac:dyDescent="0.25">
      <c r="A9" s="6" t="s">
        <v>14</v>
      </c>
      <c r="B9" s="2">
        <v>1</v>
      </c>
      <c r="C9" s="2">
        <v>5</v>
      </c>
      <c r="D9" s="2">
        <v>1</v>
      </c>
      <c r="E9" s="2" t="s">
        <v>13</v>
      </c>
      <c r="F9" s="3">
        <f>D17</f>
        <v>2904.0854330000002</v>
      </c>
    </row>
    <row r="10" spans="1:13" x14ac:dyDescent="0.25">
      <c r="A10" s="6" t="s">
        <v>15</v>
      </c>
      <c r="B10" s="2">
        <v>3</v>
      </c>
      <c r="C10" s="2">
        <v>1</v>
      </c>
      <c r="D10" s="2">
        <v>0</v>
      </c>
      <c r="E10" s="2" t="s">
        <v>13</v>
      </c>
      <c r="F10" s="2" t="s">
        <v>16</v>
      </c>
    </row>
    <row r="11" spans="1:13" x14ac:dyDescent="0.25">
      <c r="A11" s="6" t="s">
        <v>17</v>
      </c>
      <c r="B11" s="2">
        <v>2</v>
      </c>
      <c r="C11" s="2">
        <v>1</v>
      </c>
      <c r="D11" s="2">
        <v>1</v>
      </c>
      <c r="E11" s="2" t="s">
        <v>13</v>
      </c>
      <c r="F11" s="3">
        <f>D15</f>
        <v>1176.3567499999999</v>
      </c>
    </row>
    <row r="12" spans="1:13" x14ac:dyDescent="0.25">
      <c r="A12" s="8" t="s">
        <v>18</v>
      </c>
      <c r="B12" s="8"/>
      <c r="C12" s="8"/>
      <c r="D12" s="8"/>
      <c r="E12" s="8"/>
      <c r="F12" s="8"/>
      <c r="G12" s="5"/>
      <c r="H12" s="5"/>
      <c r="I12" s="4"/>
    </row>
    <row r="14" spans="1:13" x14ac:dyDescent="0.25">
      <c r="A14" s="6" t="s">
        <v>19</v>
      </c>
      <c r="B14" s="6" t="s">
        <v>20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25</v>
      </c>
    </row>
    <row r="15" spans="1:13" x14ac:dyDescent="0.25">
      <c r="A15" s="6">
        <v>1</v>
      </c>
      <c r="B15" s="3">
        <f>939.31*2.07%+939.31</f>
        <v>958.75371699999994</v>
      </c>
      <c r="C15" s="3">
        <f>1082.24*2.07%+1082.24</f>
        <v>1104.642368</v>
      </c>
      <c r="D15" s="3">
        <f>1152.5*2.07%+1152.5</f>
        <v>1176.3567499999999</v>
      </c>
      <c r="E15" s="3">
        <f>1226.82*2.07%+1226.82</f>
        <v>1252.2151739999999</v>
      </c>
      <c r="F15" s="3">
        <f>1307.03*2.07%+1307.03</f>
        <v>1334.085521</v>
      </c>
      <c r="G15" s="3">
        <f>1391.47*2.07%+1391.47</f>
        <v>1420.2734290000001</v>
      </c>
    </row>
    <row r="16" spans="1:13" x14ac:dyDescent="0.25">
      <c r="A16" s="6">
        <v>4</v>
      </c>
      <c r="B16" s="3">
        <f>1611.11*2.07%+1611.11</f>
        <v>1644.459977</v>
      </c>
      <c r="C16" s="3">
        <f>1715.79*2.07%+1715.79</f>
        <v>1751.306853</v>
      </c>
      <c r="D16" s="3">
        <f>1827.32*2.07%+1827.32</f>
        <v>1865.145524</v>
      </c>
      <c r="E16" s="3">
        <f>1946.37*2.07%+1946.37</f>
        <v>1986.6598589999999</v>
      </c>
      <c r="F16" s="3">
        <f>2072.59*2.07%+2072.59</f>
        <v>2115.4926130000003</v>
      </c>
      <c r="G16" s="3">
        <f>2204.86*2.07%+2204.86</f>
        <v>2250.5006020000001</v>
      </c>
    </row>
    <row r="17" spans="1:7" x14ac:dyDescent="0.25">
      <c r="A17" s="6">
        <v>5</v>
      </c>
      <c r="B17" s="3">
        <f>2508.71*2.07%+2508.71</f>
        <v>2560.6402969999999</v>
      </c>
      <c r="C17" s="3">
        <f>2671.54*2.07%+2671.54</f>
        <v>2726.840878</v>
      </c>
      <c r="D17" s="3">
        <f>2845.19*2.07%+2845.19</f>
        <v>2904.0854330000002</v>
      </c>
      <c r="E17" s="3">
        <f>3011.91*2.07%+3011.91</f>
        <v>3074.2565369999998</v>
      </c>
      <c r="F17" s="3">
        <f>3227.08*2.07%+3227.08</f>
        <v>3293.8805560000001</v>
      </c>
      <c r="G17" s="3">
        <f>3436.83*2.07%+3436.83</f>
        <v>3507.972381</v>
      </c>
    </row>
    <row r="20" spans="1:7" ht="15.75" x14ac:dyDescent="0.25">
      <c r="A20" s="9" t="s">
        <v>26</v>
      </c>
      <c r="B20" s="9"/>
      <c r="C20" s="9"/>
      <c r="D20" s="9"/>
      <c r="E20" s="9"/>
    </row>
    <row r="21" spans="1:7" x14ac:dyDescent="0.25">
      <c r="A21" s="6"/>
      <c r="B21" s="6" t="s">
        <v>5</v>
      </c>
      <c r="C21" s="6" t="s">
        <v>27</v>
      </c>
      <c r="D21" s="6" t="s">
        <v>7</v>
      </c>
      <c r="E21" s="6" t="s">
        <v>28</v>
      </c>
    </row>
    <row r="22" spans="1:7" x14ac:dyDescent="0.25">
      <c r="A22" s="6" t="s">
        <v>29</v>
      </c>
      <c r="B22" s="2">
        <v>1</v>
      </c>
      <c r="C22" s="2" t="s">
        <v>30</v>
      </c>
      <c r="D22" s="2">
        <v>1</v>
      </c>
      <c r="E22" s="3">
        <f>895.84*2.07%+895.84</f>
        <v>914.38388800000007</v>
      </c>
    </row>
    <row r="23" spans="1:7" x14ac:dyDescent="0.25">
      <c r="A23" s="6" t="s">
        <v>31</v>
      </c>
      <c r="B23" s="2">
        <v>3</v>
      </c>
      <c r="C23" s="2" t="s">
        <v>30</v>
      </c>
      <c r="D23" s="2">
        <v>0</v>
      </c>
      <c r="E23" s="3">
        <f>E22</f>
        <v>914.38388800000007</v>
      </c>
    </row>
    <row r="24" spans="1:7" x14ac:dyDescent="0.25">
      <c r="A24" s="6" t="s">
        <v>32</v>
      </c>
      <c r="B24" s="2">
        <v>1</v>
      </c>
      <c r="C24" s="2" t="s">
        <v>33</v>
      </c>
      <c r="D24" s="2">
        <v>1</v>
      </c>
      <c r="E24" s="3">
        <f>1383.63*2.07%+1383.63</f>
        <v>1412.2711410000002</v>
      </c>
    </row>
    <row r="25" spans="1:7" x14ac:dyDescent="0.25">
      <c r="A25" s="6" t="s">
        <v>34</v>
      </c>
      <c r="B25" s="2">
        <v>1</v>
      </c>
      <c r="C25" s="2" t="s">
        <v>35</v>
      </c>
      <c r="D25" s="2">
        <v>1</v>
      </c>
      <c r="E25" s="3">
        <f>2508.71*2.07%+2508.71</f>
        <v>2560.6402969999999</v>
      </c>
    </row>
    <row r="27" spans="1:7" x14ac:dyDescent="0.25">
      <c r="A27" s="10" t="s">
        <v>36</v>
      </c>
      <c r="B27" s="10"/>
      <c r="C27" s="10"/>
      <c r="D27" s="10"/>
      <c r="E27" s="10"/>
    </row>
    <row r="28" spans="1:7" x14ac:dyDescent="0.25">
      <c r="A28" s="6" t="s">
        <v>37</v>
      </c>
      <c r="B28" s="6" t="s">
        <v>38</v>
      </c>
      <c r="C28" s="6" t="s">
        <v>39</v>
      </c>
      <c r="D28" s="6" t="s">
        <v>7</v>
      </c>
      <c r="E28" s="6"/>
    </row>
    <row r="29" spans="1:7" x14ac:dyDescent="0.25">
      <c r="A29" s="6">
        <v>2</v>
      </c>
      <c r="B29" s="2">
        <v>3</v>
      </c>
      <c r="C29" s="3">
        <f>629.91*2.07%+629.91</f>
        <v>642.94913699999995</v>
      </c>
      <c r="D29" s="2">
        <v>0</v>
      </c>
      <c r="E29" s="2"/>
    </row>
    <row r="30" spans="1:7" x14ac:dyDescent="0.25">
      <c r="A30" s="6">
        <v>1</v>
      </c>
      <c r="B30" s="2">
        <v>2</v>
      </c>
      <c r="C30" s="3">
        <f>465.9*2.07%+465.2</f>
        <v>474.84413000000001</v>
      </c>
      <c r="D30" s="2">
        <v>0</v>
      </c>
      <c r="E30" s="2"/>
    </row>
    <row r="31" spans="1:7" x14ac:dyDescent="0.25">
      <c r="A31" s="6">
        <v>1</v>
      </c>
      <c r="B31" s="2">
        <v>1</v>
      </c>
      <c r="C31" s="3">
        <f>322.28*2.07%+322.28</f>
        <v>328.95119599999998</v>
      </c>
      <c r="D31" s="2">
        <v>0</v>
      </c>
      <c r="E31" s="2"/>
    </row>
    <row r="32" spans="1:7" x14ac:dyDescent="0.25">
      <c r="A32" s="2"/>
      <c r="B32" s="2"/>
      <c r="C32" s="2"/>
      <c r="D32" s="2"/>
      <c r="E32" s="2"/>
    </row>
    <row r="35" spans="1:6" x14ac:dyDescent="0.25">
      <c r="A35" s="10" t="s">
        <v>40</v>
      </c>
      <c r="B35" s="10"/>
      <c r="C35" s="10"/>
      <c r="D35" s="10"/>
      <c r="E35" s="10"/>
      <c r="F35" s="10"/>
    </row>
    <row r="36" spans="1:6" x14ac:dyDescent="0.25">
      <c r="A36" s="6"/>
      <c r="B36" s="6" t="s">
        <v>41</v>
      </c>
      <c r="C36" s="6" t="s">
        <v>42</v>
      </c>
      <c r="D36" s="6"/>
      <c r="E36" s="6" t="s">
        <v>43</v>
      </c>
      <c r="F36" s="6"/>
    </row>
    <row r="37" spans="1:6" x14ac:dyDescent="0.25">
      <c r="A37" s="6" t="s">
        <v>44</v>
      </c>
      <c r="B37" s="3">
        <f>2866*2.07%+2866</f>
        <v>2925.3262</v>
      </c>
      <c r="C37" s="3">
        <f>B37/2</f>
        <v>1462.6631</v>
      </c>
      <c r="D37" s="2"/>
      <c r="E37" s="3">
        <f>C37+B37</f>
        <v>4387.9893000000002</v>
      </c>
      <c r="F37" s="2"/>
    </row>
    <row r="38" spans="1:6" x14ac:dyDescent="0.25">
      <c r="A38" s="6" t="s">
        <v>45</v>
      </c>
      <c r="B38" s="3">
        <f>2866*2.07%+2866</f>
        <v>2925.3262</v>
      </c>
      <c r="C38" s="2" t="s">
        <v>16</v>
      </c>
      <c r="D38" s="2"/>
      <c r="E38" s="3">
        <f>B38</f>
        <v>2925.3262</v>
      </c>
      <c r="F38" s="2"/>
    </row>
    <row r="39" spans="1:6" x14ac:dyDescent="0.25">
      <c r="A39" s="11" t="s">
        <v>46</v>
      </c>
      <c r="B39" s="11"/>
      <c r="C39" s="11"/>
      <c r="D39" s="11"/>
      <c r="E39" s="11"/>
      <c r="F39" s="11"/>
    </row>
  </sheetData>
  <sheetProtection password="CC49" sheet="1" objects="1" scenarios="1"/>
  <mergeCells count="10">
    <mergeCell ref="A39:F39"/>
    <mergeCell ref="A2:G2"/>
    <mergeCell ref="A3:G3"/>
    <mergeCell ref="A4:G4"/>
    <mergeCell ref="A5:G5"/>
    <mergeCell ref="A1:G1"/>
    <mergeCell ref="A12:F12"/>
    <mergeCell ref="A20:E20"/>
    <mergeCell ref="A27:E27"/>
    <mergeCell ref="A35:F3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2018-04-16T16:50:46Z</dcterms:modified>
</cp:coreProperties>
</file>